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1ММ 2025 год\"/>
    </mc:Choice>
  </mc:AlternateContent>
  <bookViews>
    <workbookView xWindow="0" yWindow="0" windowWidth="15630" windowHeight="118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I72" i="1" l="1"/>
  <c r="J72" i="1"/>
  <c r="H72" i="1"/>
  <c r="J28" i="1"/>
  <c r="I28" i="1"/>
  <c r="H28" i="1"/>
  <c r="H17" i="1" l="1"/>
  <c r="H38" i="1"/>
  <c r="I38" i="1"/>
  <c r="J46" i="1" l="1"/>
  <c r="I46" i="1"/>
  <c r="H53" i="1" l="1"/>
  <c r="H49" i="1"/>
  <c r="H46" i="1" l="1"/>
  <c r="J17" i="1" l="1"/>
  <c r="J64" i="1"/>
  <c r="I64" i="1"/>
  <c r="D64" i="1"/>
  <c r="H64" i="1"/>
  <c r="D43" i="1" l="1"/>
  <c r="I43" i="1" l="1"/>
  <c r="J43" i="1"/>
  <c r="H43" i="1"/>
  <c r="F34" i="1"/>
  <c r="D34" i="1"/>
  <c r="J32" i="1"/>
  <c r="I32" i="1"/>
  <c r="H32" i="1"/>
  <c r="D32" i="1"/>
  <c r="J30" i="1" l="1"/>
  <c r="I30" i="1"/>
  <c r="H30" i="1"/>
  <c r="D30" i="1"/>
  <c r="C30" i="1"/>
  <c r="J40" i="1"/>
  <c r="I40" i="1"/>
  <c r="H40" i="1"/>
  <c r="D40" i="1"/>
  <c r="F37" i="1"/>
  <c r="D37" i="1"/>
  <c r="J35" i="1"/>
  <c r="I35" i="1"/>
  <c r="H35" i="1"/>
  <c r="D35" i="1"/>
  <c r="I17" i="1"/>
  <c r="D17" i="1"/>
  <c r="I78" i="1" l="1"/>
  <c r="D78" i="1" l="1"/>
  <c r="J78" i="1" s="1"/>
</calcChain>
</file>

<file path=xl/sharedStrings.xml><?xml version="1.0" encoding="utf-8"?>
<sst xmlns="http://schemas.openxmlformats.org/spreadsheetml/2006/main" count="292" uniqueCount="102">
  <si>
    <t>Отчет 
об исполнении сметы доходов и расходов учреждений и организаций, финансируемых из бюджетов субъектов Российской Федерации и местных бюджетов</t>
  </si>
  <si>
    <t>дата</t>
  </si>
  <si>
    <t>ОКПО</t>
  </si>
  <si>
    <t>по ОКОГУ</t>
  </si>
  <si>
    <t>по ОКАТО</t>
  </si>
  <si>
    <t>Форма № 1 ММ по ОКУД</t>
  </si>
  <si>
    <t>ОКОНХ</t>
  </si>
  <si>
    <t>по ОКЕИ</t>
  </si>
  <si>
    <t>Министерство энергетики и тарифов Республики Дагестан</t>
  </si>
  <si>
    <t>Периодичность: месячная, годовая</t>
  </si>
  <si>
    <t>Единица измерения: руб.</t>
  </si>
  <si>
    <t>Наименование видов и статей</t>
  </si>
  <si>
    <t>коды</t>
  </si>
  <si>
    <t>Утверждено бюджетных ассигнований за отчетный период</t>
  </si>
  <si>
    <t>Профинансировано за отчетный период</t>
  </si>
  <si>
    <t>Кассовые расходы</t>
  </si>
  <si>
    <t>Мин</t>
  </si>
  <si>
    <t>Рз Пр</t>
  </si>
  <si>
    <t>ЦСР</t>
  </si>
  <si>
    <t>ВР</t>
  </si>
  <si>
    <t>доп.   класс</t>
  </si>
  <si>
    <t>Финансовое обеспечение выполнения функций государственных органов</t>
  </si>
  <si>
    <t>010</t>
  </si>
  <si>
    <t>0402</t>
  </si>
  <si>
    <t>000</t>
  </si>
  <si>
    <t>Фонд оплаты труда государственных (муниципальных) органов</t>
  </si>
  <si>
    <t>6040120000</t>
  </si>
  <si>
    <t>121</t>
  </si>
  <si>
    <t>Иные выплаты персоналу государственных (муниципальных) органов, за исключением фонда оплаты труда</t>
  </si>
  <si>
    <t>122</t>
  </si>
  <si>
    <t>Взносы по обязательному социальному страхованию на выплаты денежного содержания и иные выплаты работникам государственных (муниципальных) органов</t>
  </si>
  <si>
    <t>129</t>
  </si>
  <si>
    <t>Закупка товаров, работ, услуг в сфере информационно-коммуникационных технологий</t>
  </si>
  <si>
    <t>Прочая закупка товаров, работ и услуг</t>
  </si>
  <si>
    <t>244</t>
  </si>
  <si>
    <t>Уплата налога на имущество организаций и земельного налога</t>
  </si>
  <si>
    <t>851</t>
  </si>
  <si>
    <t>Уплата прочих налогов, сборов</t>
  </si>
  <si>
    <t>Уплата иных платежей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</si>
  <si>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</si>
  <si>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Ф</t>
  </si>
  <si>
    <t>811</t>
  </si>
  <si>
    <t>Р</t>
  </si>
  <si>
    <t>Реализация направления расходов по иным непрограммным мероприятиям в области коммунального хозяйства</t>
  </si>
  <si>
    <t>0502</t>
  </si>
  <si>
    <t>Капитальные вложения в объекты государственной (муниципальной) собственности</t>
  </si>
  <si>
    <t>0505</t>
  </si>
  <si>
    <t>602034551R</t>
  </si>
  <si>
    <t>414</t>
  </si>
  <si>
    <t>Расходы на обеспечение деятельности (оказание услуг) государственных учреждений</t>
  </si>
  <si>
    <t>Фонд оплаты труда учреждений</t>
  </si>
  <si>
    <t>6040200590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</si>
  <si>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</si>
  <si>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</si>
  <si>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ВСЕГО</t>
  </si>
  <si>
    <t>2. Сведения о движении средств бюджетов РФ и местных бюджетов на счетах учреждения</t>
  </si>
  <si>
    <t>Наименование текущего счета</t>
  </si>
  <si>
    <t>Код строки</t>
  </si>
  <si>
    <t>Остаток на начало года</t>
  </si>
  <si>
    <t>Профинансировано</t>
  </si>
  <si>
    <t>Остаток на конец отчетного периода</t>
  </si>
  <si>
    <t>Средства для перевода учреждениям, находящимся в ведении главного распорядителя (распорядителя), и на другие мероприятия</t>
  </si>
  <si>
    <t>Средства на расходы учреждения</t>
  </si>
  <si>
    <t>020</t>
  </si>
  <si>
    <t>Средства в иностранной валюте</t>
  </si>
  <si>
    <t>030</t>
  </si>
  <si>
    <t>То же в пересчете на рубли</t>
  </si>
  <si>
    <t>040</t>
  </si>
  <si>
    <t xml:space="preserve">                     Руководитель</t>
  </si>
  <si>
    <t>/   Иманмурзаев Д.У.  /</t>
  </si>
  <si>
    <t>60201R2610</t>
  </si>
  <si>
    <t>0</t>
  </si>
  <si>
    <t>60201R2760</t>
  </si>
  <si>
    <t>Разработка схемы газоснабжения и газификации Республики Дагестан</t>
  </si>
  <si>
    <t>Строительство</t>
  </si>
  <si>
    <t>Переоборудование</t>
  </si>
  <si>
    <t>Иные выплаты персоналу учреждений, за исключением фонда оплаты труда</t>
  </si>
  <si>
    <t>Бюджетные инвестиции в объекты государственной (муниципальной) собственности</t>
  </si>
  <si>
    <t>R2021128261643500049</t>
  </si>
  <si>
    <t>R2024128260742500148</t>
  </si>
  <si>
    <t>R2024128261148400149</t>
  </si>
  <si>
    <t>R2024128265400000079</t>
  </si>
  <si>
    <t>R2025118260342400199</t>
  </si>
  <si>
    <t>R2025118260343200198</t>
  </si>
  <si>
    <t>R2025118263544000200</t>
  </si>
  <si>
    <t>R2025118264443300197</t>
  </si>
  <si>
    <t>R2025118265142000201</t>
  </si>
  <si>
    <t>R2012128260143500047</t>
  </si>
  <si>
    <t>R2012128264246000048</t>
  </si>
  <si>
    <t>R2024128262443000150</t>
  </si>
  <si>
    <t>R2024128262747200147</t>
  </si>
  <si>
    <t>R2025128260744000206</t>
  </si>
  <si>
    <t>R2025128264000000207</t>
  </si>
  <si>
    <t>R2025118264640500236</t>
  </si>
  <si>
    <t xml:space="preserve">                 Начальник отдела</t>
  </si>
  <si>
    <t>/   Муртазалиева П.М.  /</t>
  </si>
  <si>
    <t>831</t>
  </si>
  <si>
    <t>Исполнение судебных актов РФ и мировых соглашений по возмещению вреда</t>
  </si>
  <si>
    <t>Страхование государственных гражданских служащих Республики Дагестан</t>
  </si>
  <si>
    <t>9990099950</t>
  </si>
  <si>
    <t>на 1 ноября 2025 г.</t>
  </si>
  <si>
    <t>Формирование целевого прогнозного топливно-энергетического баланса Республики Дагестан до 2035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</si>
</sst>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2" borderId="0" xfId="0" applyFont="1" applyFill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0" xfId="0" applyFont="1" applyFill="1" applyAlignment="1"/>
    <xf numFmtId="0" fontId="2" fillId="2" borderId="0" xfId="0" applyFont="1" applyFill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4" fontId="2" fillId="2" borderId="0" xfId="0" applyNumberFormat="1" applyFont="1" applyFill="1" applyAlignment="1">
      <alignment horizontal="center"/>
    </xf>
    <xf numFmtId="0" fontId="10" fillId="2" borderId="0" xfId="0" applyFont="1" applyFill="1" applyAlignme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/>
    <xf numFmtId="4" fontId="8" fillId="2" borderId="1" xfId="0" applyNumberFormat="1" applyFont="1" applyFill="1" applyBorder="1" applyAlignment="1"/>
    <xf numFmtId="4" fontId="2" fillId="2" borderId="1" xfId="0" applyNumberFormat="1" applyFont="1" applyFill="1" applyBorder="1" applyAlignment="1"/>
    <xf numFmtId="4" fontId="1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1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center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4" fontId="0" fillId="0" borderId="0" xfId="0" applyNumberFormat="1"/>
    <xf numFmtId="0" fontId="2" fillId="2" borderId="0" xfId="0" applyFont="1" applyFill="1" applyAlignment="1">
      <alignment horizontal="center"/>
    </xf>
    <xf numFmtId="0" fontId="5" fillId="3" borderId="6" xfId="0" applyNumberFormat="1" applyFont="1" applyFill="1" applyBorder="1" applyAlignment="1">
      <alignment vertical="center" wrapText="1"/>
    </xf>
    <xf numFmtId="49" fontId="1" fillId="3" borderId="6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 shrinkToFit="1"/>
    </xf>
    <xf numFmtId="49" fontId="1" fillId="3" borderId="6" xfId="0" applyNumberFormat="1" applyFont="1" applyFill="1" applyBorder="1" applyAlignment="1">
      <alignment horizontal="center" vertical="center" shrinkToFit="1"/>
    </xf>
    <xf numFmtId="1" fontId="1" fillId="3" borderId="7" xfId="0" applyNumberFormat="1" applyFont="1" applyFill="1" applyBorder="1" applyAlignment="1">
      <alignment horizontal="center" vertical="center" shrinkToFit="1"/>
    </xf>
    <xf numFmtId="0" fontId="3" fillId="3" borderId="6" xfId="0" applyNumberFormat="1" applyFont="1" applyFill="1" applyBorder="1" applyAlignment="1">
      <alignment vertical="center" wrapText="1"/>
    </xf>
    <xf numFmtId="49" fontId="10" fillId="3" borderId="6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 shrinkToFit="1"/>
    </xf>
    <xf numFmtId="1" fontId="2" fillId="3" borderId="7" xfId="0" applyNumberFormat="1" applyFont="1" applyFill="1" applyBorder="1" applyAlignment="1">
      <alignment horizontal="center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4" fontId="10" fillId="3" borderId="8" xfId="0" applyNumberFormat="1" applyFont="1" applyFill="1" applyBorder="1" applyAlignment="1">
      <alignment horizontal="right" vertical="center" shrinkToFit="1"/>
    </xf>
    <xf numFmtId="4" fontId="10" fillId="3" borderId="6" xfId="0" applyNumberFormat="1" applyFont="1" applyFill="1" applyBorder="1" applyAlignment="1">
      <alignment horizontal="right" vertical="center"/>
    </xf>
    <xf numFmtId="1" fontId="2" fillId="3" borderId="6" xfId="0" applyNumberFormat="1" applyFont="1" applyFill="1" applyBorder="1" applyAlignment="1">
      <alignment horizontal="center" vertical="center" shrinkToFit="1"/>
    </xf>
    <xf numFmtId="49" fontId="10" fillId="3" borderId="9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shrinkToFit="1"/>
    </xf>
    <xf numFmtId="1" fontId="2" fillId="3" borderId="9" xfId="0" applyNumberFormat="1" applyFont="1" applyFill="1" applyBorder="1" applyAlignment="1">
      <alignment horizontal="center" vertical="center" shrinkToFit="1"/>
    </xf>
    <xf numFmtId="0" fontId="5" fillId="0" borderId="6" xfId="0" applyNumberFormat="1" applyFont="1" applyBorder="1" applyAlignment="1">
      <alignment vertical="center" wrapText="1"/>
    </xf>
    <xf numFmtId="1" fontId="1" fillId="3" borderId="6" xfId="0" applyNumberFormat="1" applyFont="1" applyFill="1" applyBorder="1" applyAlignment="1">
      <alignment horizontal="center" vertical="center" shrinkToFit="1"/>
    </xf>
    <xf numFmtId="0" fontId="11" fillId="0" borderId="6" xfId="0" applyNumberFormat="1" applyFont="1" applyBorder="1" applyAlignment="1">
      <alignment horizontal="left" vertical="center" wrapText="1"/>
    </xf>
    <xf numFmtId="2" fontId="10" fillId="3" borderId="6" xfId="0" applyNumberFormat="1" applyFont="1" applyFill="1" applyBorder="1" applyAlignment="1">
      <alignment horizontal="center" vertical="center"/>
    </xf>
    <xf numFmtId="49" fontId="11" fillId="0" borderId="6" xfId="0" applyNumberFormat="1" applyFont="1" applyBorder="1" applyAlignment="1">
      <alignment horizontal="left" vertical="center" wrapText="1"/>
    </xf>
    <xf numFmtId="49" fontId="2" fillId="3" borderId="6" xfId="0" applyNumberFormat="1" applyFont="1" applyFill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 wrapText="1"/>
    </xf>
    <xf numFmtId="0" fontId="1" fillId="3" borderId="6" xfId="0" applyNumberFormat="1" applyFont="1" applyFill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/>
    </xf>
    <xf numFmtId="1" fontId="7" fillId="3" borderId="6" xfId="0" applyNumberFormat="1" applyFont="1" applyFill="1" applyBorder="1" applyAlignment="1">
      <alignment horizontal="left" vertical="center" wrapText="1" shrinkToFit="1"/>
    </xf>
    <xf numFmtId="1" fontId="3" fillId="3" borderId="6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8" fillId="3" borderId="6" xfId="0" applyNumberFormat="1" applyFont="1" applyFill="1" applyBorder="1" applyAlignment="1">
      <alignment horizontal="right" vertical="center" shrinkToFit="1"/>
    </xf>
    <xf numFmtId="4" fontId="8" fillId="3" borderId="8" xfId="0" applyNumberFormat="1" applyFont="1" applyFill="1" applyBorder="1" applyAlignment="1">
      <alignment horizontal="right" vertical="center" shrinkToFit="1"/>
    </xf>
    <xf numFmtId="4" fontId="13" fillId="3" borderId="6" xfId="0" applyNumberFormat="1" applyFont="1" applyFill="1" applyBorder="1" applyAlignment="1">
      <alignment horizontal="right" vertical="center" shrinkToFit="1"/>
    </xf>
    <xf numFmtId="4" fontId="13" fillId="3" borderId="8" xfId="0" applyNumberFormat="1" applyFont="1" applyFill="1" applyBorder="1" applyAlignment="1">
      <alignment horizontal="right" vertical="center" shrinkToFit="1"/>
    </xf>
    <xf numFmtId="4" fontId="13" fillId="3" borderId="6" xfId="0" applyNumberFormat="1" applyFont="1" applyFill="1" applyBorder="1" applyAlignment="1">
      <alignment horizontal="right" vertical="center"/>
    </xf>
    <xf numFmtId="4" fontId="13" fillId="3" borderId="9" xfId="0" applyNumberFormat="1" applyFont="1" applyFill="1" applyBorder="1" applyAlignment="1">
      <alignment horizontal="right" vertical="center" shrinkToFit="1"/>
    </xf>
    <xf numFmtId="4" fontId="13" fillId="3" borderId="10" xfId="0" applyNumberFormat="1" applyFont="1" applyFill="1" applyBorder="1" applyAlignment="1">
      <alignment horizontal="right" vertical="center" shrinkToFit="1"/>
    </xf>
    <xf numFmtId="4" fontId="9" fillId="3" borderId="6" xfId="0" applyNumberFormat="1" applyFont="1" applyFill="1" applyBorder="1" applyAlignment="1">
      <alignment horizontal="right" vertical="center" shrinkToFit="1"/>
    </xf>
    <xf numFmtId="4" fontId="8" fillId="3" borderId="6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top" wrapText="1"/>
    </xf>
    <xf numFmtId="0" fontId="3" fillId="0" borderId="9" xfId="0" applyNumberFormat="1" applyFont="1" applyFill="1" applyBorder="1" applyAlignment="1">
      <alignment vertical="center" wrapText="1"/>
    </xf>
    <xf numFmtId="1" fontId="10" fillId="3" borderId="6" xfId="0" applyNumberFormat="1" applyFont="1" applyFill="1" applyBorder="1" applyAlignment="1">
      <alignment horizontal="center" vertical="center" shrinkToFit="1"/>
    </xf>
    <xf numFmtId="1" fontId="14" fillId="3" borderId="6" xfId="0" applyNumberFormat="1" applyFont="1" applyFill="1" applyBorder="1" applyAlignment="1">
      <alignment horizontal="center" vertical="center" wrapText="1" shrinkToFit="1"/>
    </xf>
    <xf numFmtId="4" fontId="13" fillId="0" borderId="6" xfId="0" applyNumberFormat="1" applyFont="1" applyFill="1" applyBorder="1" applyAlignment="1">
      <alignment horizontal="right" vertical="center" shrinkToFit="1"/>
    </xf>
    <xf numFmtId="4" fontId="13" fillId="3" borderId="1" xfId="0" applyNumberFormat="1" applyFont="1" applyFill="1" applyBorder="1" applyAlignment="1">
      <alignment horizontal="right" vertical="center" shrinkToFit="1"/>
    </xf>
    <xf numFmtId="0" fontId="3" fillId="3" borderId="9" xfId="0" applyNumberFormat="1" applyFont="1" applyFill="1" applyBorder="1" applyAlignment="1">
      <alignment vertical="center" wrapText="1"/>
    </xf>
    <xf numFmtId="1" fontId="10" fillId="3" borderId="9" xfId="0" applyNumberFormat="1" applyFont="1" applyFill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 wrapText="1"/>
    </xf>
    <xf numFmtId="1" fontId="14" fillId="3" borderId="9" xfId="0" applyNumberFormat="1" applyFont="1" applyFill="1" applyBorder="1" applyAlignment="1">
      <alignment horizontal="center" vertical="center" wrapText="1" shrinkToFit="1"/>
    </xf>
    <xf numFmtId="0" fontId="3" fillId="3" borderId="1" xfId="0" applyNumberFormat="1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 shrinkToFit="1"/>
    </xf>
    <xf numFmtId="0" fontId="0" fillId="0" borderId="0" xfId="0" applyBorder="1" applyAlignment="1"/>
    <xf numFmtId="1" fontId="4" fillId="3" borderId="6" xfId="0" applyNumberFormat="1" applyFont="1" applyFill="1" applyBorder="1" applyAlignment="1">
      <alignment horizontal="left" vertical="center" wrapText="1" shrinkToFit="1"/>
    </xf>
    <xf numFmtId="0" fontId="5" fillId="0" borderId="7" xfId="0" applyNumberFormat="1" applyFont="1" applyBorder="1" applyAlignment="1">
      <alignment vertical="center" wrapText="1"/>
    </xf>
    <xf numFmtId="49" fontId="1" fillId="3" borderId="7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 shrinkToFit="1"/>
    </xf>
    <xf numFmtId="0" fontId="11" fillId="0" borderId="7" xfId="0" applyNumberFormat="1" applyFont="1" applyBorder="1" applyAlignment="1">
      <alignment horizontal="left" vertical="center" wrapText="1"/>
    </xf>
    <xf numFmtId="4" fontId="8" fillId="3" borderId="7" xfId="0" applyNumberFormat="1" applyFont="1" applyFill="1" applyBorder="1" applyAlignment="1">
      <alignment horizontal="right" vertical="center" shrinkToFit="1"/>
    </xf>
    <xf numFmtId="0" fontId="10" fillId="3" borderId="1" xfId="0" applyNumberFormat="1" applyFont="1" applyFill="1" applyBorder="1" applyAlignment="1">
      <alignment horizontal="center" vertical="center" wrapText="1"/>
    </xf>
    <xf numFmtId="4" fontId="13" fillId="3" borderId="9" xfId="0" applyNumberFormat="1" applyFont="1" applyFill="1" applyBorder="1" applyAlignment="1">
      <alignment horizontal="right" vertical="center"/>
    </xf>
    <xf numFmtId="0" fontId="14" fillId="3" borderId="1" xfId="0" applyNumberFormat="1" applyFont="1" applyFill="1" applyBorder="1" applyAlignment="1">
      <alignment vertical="center" wrapText="1"/>
    </xf>
    <xf numFmtId="0" fontId="16" fillId="3" borderId="1" xfId="0" applyNumberFormat="1" applyFont="1" applyFill="1" applyBorder="1" applyAlignment="1">
      <alignment horizontal="left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0" fillId="3" borderId="14" xfId="0" applyNumberFormat="1" applyFont="1" applyFill="1" applyBorder="1" applyAlignment="1">
      <alignment horizontal="center" vertical="center" wrapText="1"/>
    </xf>
    <xf numFmtId="0" fontId="10" fillId="3" borderId="15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10" fillId="2" borderId="5" xfId="0" applyFont="1" applyFill="1" applyBorder="1" applyAlignment="1">
      <alignment horizont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 wrapText="1"/>
    </xf>
    <xf numFmtId="0" fontId="4" fillId="3" borderId="17" xfId="0" applyNumberFormat="1" applyFont="1" applyFill="1" applyBorder="1" applyAlignment="1">
      <alignment horizontal="center" vertical="center" wrapText="1"/>
    </xf>
    <xf numFmtId="0" fontId="4" fillId="3" borderId="1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4" fontId="1" fillId="2" borderId="2" xfId="0" applyNumberFormat="1" applyFont="1" applyFill="1" applyBorder="1" applyAlignment="1">
      <alignment horizontal="right"/>
    </xf>
    <xf numFmtId="4" fontId="1" fillId="2" borderId="3" xfId="0" applyNumberFormat="1" applyFont="1" applyFill="1" applyBorder="1" applyAlignment="1">
      <alignment horizontal="right"/>
    </xf>
    <xf numFmtId="4" fontId="1" fillId="2" borderId="4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left"/>
    </xf>
    <xf numFmtId="0" fontId="4" fillId="3" borderId="12" xfId="0" applyNumberFormat="1" applyFont="1" applyFill="1" applyBorder="1" applyAlignment="1">
      <alignment horizontal="center" vertical="center" wrapText="1"/>
    </xf>
    <xf numFmtId="0" fontId="4" fillId="3" borderId="13" xfId="0" applyNumberFormat="1" applyFont="1" applyFill="1" applyBorder="1" applyAlignment="1">
      <alignment horizontal="center" vertical="center" wrapText="1"/>
    </xf>
    <xf numFmtId="0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3" borderId="6" xfId="0" applyNumberFormat="1" applyFont="1" applyFill="1" applyBorder="1" applyAlignment="1">
      <alignment vertical="center" wrapText="1"/>
    </xf>
    <xf numFmtId="0" fontId="4" fillId="3" borderId="11" xfId="0" applyNumberFormat="1" applyFont="1" applyFill="1" applyBorder="1" applyAlignment="1">
      <alignment vertical="center" wrapText="1"/>
    </xf>
    <xf numFmtId="0" fontId="4" fillId="3" borderId="7" xfId="0" applyNumberFormat="1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1"/>
  <sheetViews>
    <sheetView tabSelected="1" topLeftCell="A16" workbookViewId="0">
      <selection activeCell="A37" sqref="A37"/>
    </sheetView>
  </sheetViews>
  <sheetFormatPr defaultRowHeight="15" x14ac:dyDescent="0.25"/>
  <cols>
    <col min="1" max="1" width="49.42578125" customWidth="1"/>
    <col min="2" max="2" width="6.5703125" customWidth="1"/>
    <col min="3" max="3" width="8.140625" customWidth="1"/>
    <col min="4" max="4" width="12.85546875" customWidth="1"/>
    <col min="5" max="5" width="7.28515625" customWidth="1"/>
    <col min="6" max="6" width="11.7109375" customWidth="1"/>
    <col min="7" max="7" width="7.28515625" customWidth="1"/>
    <col min="8" max="8" width="18.7109375" customWidth="1"/>
    <col min="9" max="9" width="17.42578125" customWidth="1"/>
    <col min="10" max="10" width="17" customWidth="1"/>
    <col min="11" max="11" width="16" customWidth="1"/>
    <col min="12" max="12" width="15" bestFit="1" customWidth="1"/>
    <col min="13" max="14" width="13.5703125" bestFit="1" customWidth="1"/>
  </cols>
  <sheetData>
    <row r="1" spans="1:10" x14ac:dyDescent="0.25">
      <c r="A1" s="136" t="s">
        <v>0</v>
      </c>
      <c r="B1" s="136"/>
      <c r="C1" s="136"/>
      <c r="D1" s="136"/>
      <c r="E1" s="136"/>
      <c r="F1" s="136"/>
      <c r="G1" s="136"/>
      <c r="H1" s="136"/>
      <c r="I1" s="1" t="s">
        <v>1</v>
      </c>
      <c r="J1" s="2">
        <v>45962</v>
      </c>
    </row>
    <row r="2" spans="1:10" x14ac:dyDescent="0.25">
      <c r="A2" s="136"/>
      <c r="B2" s="136"/>
      <c r="C2" s="136"/>
      <c r="D2" s="136"/>
      <c r="E2" s="136"/>
      <c r="F2" s="136"/>
      <c r="G2" s="136"/>
      <c r="H2" s="136"/>
      <c r="I2" s="1" t="s">
        <v>2</v>
      </c>
      <c r="J2" s="3">
        <v>12793738</v>
      </c>
    </row>
    <row r="3" spans="1:10" x14ac:dyDescent="0.25">
      <c r="A3" s="136"/>
      <c r="B3" s="136"/>
      <c r="C3" s="136"/>
      <c r="D3" s="136"/>
      <c r="E3" s="136"/>
      <c r="F3" s="136"/>
      <c r="G3" s="136"/>
      <c r="H3" s="136"/>
      <c r="I3" s="1" t="s">
        <v>3</v>
      </c>
      <c r="J3" s="3">
        <v>2300280</v>
      </c>
    </row>
    <row r="4" spans="1:10" x14ac:dyDescent="0.25">
      <c r="A4" s="136"/>
      <c r="B4" s="136"/>
      <c r="C4" s="136"/>
      <c r="D4" s="136"/>
      <c r="E4" s="136"/>
      <c r="F4" s="136"/>
      <c r="G4" s="136"/>
      <c r="H4" s="136"/>
      <c r="I4" s="1" t="s">
        <v>4</v>
      </c>
      <c r="J4" s="3">
        <v>82401370000</v>
      </c>
    </row>
    <row r="5" spans="1:10" x14ac:dyDescent="0.25">
      <c r="A5" s="4"/>
      <c r="B5" s="4"/>
      <c r="C5" s="4"/>
      <c r="D5" s="4"/>
      <c r="E5" s="4"/>
      <c r="F5" s="4"/>
      <c r="G5" s="124" t="s">
        <v>5</v>
      </c>
      <c r="H5" s="124"/>
      <c r="I5" s="1" t="s">
        <v>6</v>
      </c>
      <c r="J5" s="3">
        <v>8</v>
      </c>
    </row>
    <row r="6" spans="1:10" ht="15.75" x14ac:dyDescent="0.25">
      <c r="A6" s="5"/>
      <c r="B6" s="137" t="s">
        <v>100</v>
      </c>
      <c r="C6" s="137"/>
      <c r="D6" s="137"/>
      <c r="E6" s="137"/>
      <c r="F6" s="6"/>
      <c r="G6" s="6"/>
      <c r="H6" s="1"/>
      <c r="I6" s="1" t="s">
        <v>7</v>
      </c>
      <c r="J6" s="3">
        <v>383</v>
      </c>
    </row>
    <row r="7" spans="1:10" x14ac:dyDescent="0.25">
      <c r="A7" s="5"/>
      <c r="B7" s="4"/>
      <c r="C7" s="4"/>
      <c r="D7" s="4"/>
      <c r="E7" s="1"/>
      <c r="F7" s="1"/>
      <c r="G7" s="1"/>
      <c r="H7" s="1"/>
      <c r="I7" s="1"/>
      <c r="J7" s="7"/>
    </row>
    <row r="8" spans="1:10" x14ac:dyDescent="0.25">
      <c r="A8" s="138" t="s">
        <v>8</v>
      </c>
      <c r="B8" s="138"/>
      <c r="C8" s="138"/>
      <c r="D8" s="138"/>
      <c r="E8" s="138"/>
      <c r="F8" s="138"/>
      <c r="G8" s="138"/>
      <c r="H8" s="138"/>
      <c r="I8" s="138"/>
      <c r="J8" s="4"/>
    </row>
    <row r="9" spans="1:10" x14ac:dyDescent="0.25">
      <c r="A9" s="5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8" t="s">
        <v>9</v>
      </c>
      <c r="B10" s="5"/>
      <c r="C10" s="5"/>
      <c r="D10" s="5"/>
      <c r="E10" s="5"/>
      <c r="F10" s="5"/>
      <c r="G10" s="5"/>
      <c r="H10" s="1"/>
      <c r="I10" s="1"/>
      <c r="J10" s="1"/>
    </row>
    <row r="11" spans="1:10" x14ac:dyDescent="0.25">
      <c r="A11" s="8" t="s">
        <v>10</v>
      </c>
      <c r="B11" s="5"/>
      <c r="C11" s="5"/>
      <c r="D11" s="5"/>
      <c r="E11" s="5"/>
      <c r="F11" s="5"/>
      <c r="G11" s="5"/>
      <c r="H11" s="1"/>
      <c r="I11" s="1"/>
      <c r="J11" s="1"/>
    </row>
    <row r="12" spans="1:10" x14ac:dyDescent="0.25">
      <c r="A12" s="5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39" t="s">
        <v>11</v>
      </c>
      <c r="B13" s="121" t="s">
        <v>12</v>
      </c>
      <c r="C13" s="129"/>
      <c r="D13" s="129"/>
      <c r="E13" s="129"/>
      <c r="F13" s="129"/>
      <c r="G13" s="130"/>
      <c r="H13" s="121" t="s">
        <v>13</v>
      </c>
      <c r="I13" s="105" t="s">
        <v>14</v>
      </c>
      <c r="J13" s="121" t="s">
        <v>15</v>
      </c>
    </row>
    <row r="14" spans="1:10" x14ac:dyDescent="0.25">
      <c r="A14" s="140"/>
      <c r="B14" s="107"/>
      <c r="C14" s="131"/>
      <c r="D14" s="131"/>
      <c r="E14" s="131"/>
      <c r="F14" s="131"/>
      <c r="G14" s="132"/>
      <c r="H14" s="122"/>
      <c r="I14" s="106"/>
      <c r="J14" s="122"/>
    </row>
    <row r="15" spans="1:10" x14ac:dyDescent="0.25">
      <c r="A15" s="140"/>
      <c r="B15" s="103" t="s">
        <v>16</v>
      </c>
      <c r="C15" s="103" t="s">
        <v>17</v>
      </c>
      <c r="D15" s="103" t="s">
        <v>18</v>
      </c>
      <c r="E15" s="103" t="s">
        <v>19</v>
      </c>
      <c r="F15" s="121" t="s">
        <v>20</v>
      </c>
      <c r="G15" s="103"/>
      <c r="H15" s="122"/>
      <c r="I15" s="106"/>
      <c r="J15" s="122"/>
    </row>
    <row r="16" spans="1:10" x14ac:dyDescent="0.25">
      <c r="A16" s="141"/>
      <c r="B16" s="104"/>
      <c r="C16" s="104"/>
      <c r="D16" s="104"/>
      <c r="E16" s="104"/>
      <c r="F16" s="123"/>
      <c r="G16" s="104"/>
      <c r="H16" s="123"/>
      <c r="I16" s="107"/>
      <c r="J16" s="123"/>
    </row>
    <row r="17" spans="1:12" ht="22.5" x14ac:dyDescent="0.25">
      <c r="A17" s="26" t="s">
        <v>21</v>
      </c>
      <c r="B17" s="27" t="s">
        <v>22</v>
      </c>
      <c r="C17" s="27" t="s">
        <v>23</v>
      </c>
      <c r="D17" s="28" t="str">
        <f>D18</f>
        <v>6040120000</v>
      </c>
      <c r="E17" s="29" t="s">
        <v>24</v>
      </c>
      <c r="F17" s="30"/>
      <c r="G17" s="30"/>
      <c r="H17" s="55">
        <f>SUM(H18:H26)</f>
        <v>133813844</v>
      </c>
      <c r="I17" s="56">
        <f>SUM(I18:I26)</f>
        <v>111198254.79000002</v>
      </c>
      <c r="J17" s="55">
        <f>SUM(J18:J26)</f>
        <v>106096611.75</v>
      </c>
      <c r="K17" s="24"/>
    </row>
    <row r="18" spans="1:12" ht="22.5" x14ac:dyDescent="0.25">
      <c r="A18" s="31" t="s">
        <v>25</v>
      </c>
      <c r="B18" s="32" t="s">
        <v>22</v>
      </c>
      <c r="C18" s="32" t="s">
        <v>23</v>
      </c>
      <c r="D18" s="33" t="s">
        <v>26</v>
      </c>
      <c r="E18" s="33" t="s">
        <v>27</v>
      </c>
      <c r="F18" s="34"/>
      <c r="G18" s="34"/>
      <c r="H18" s="57">
        <v>91680756</v>
      </c>
      <c r="I18" s="58">
        <v>78024270.400000006</v>
      </c>
      <c r="J18" s="59">
        <v>74731688.079999998</v>
      </c>
      <c r="K18" s="24"/>
      <c r="L18" s="24"/>
    </row>
    <row r="19" spans="1:12" ht="22.5" x14ac:dyDescent="0.25">
      <c r="A19" s="31" t="s">
        <v>28</v>
      </c>
      <c r="B19" s="32" t="s">
        <v>22</v>
      </c>
      <c r="C19" s="32" t="s">
        <v>23</v>
      </c>
      <c r="D19" s="33" t="s">
        <v>26</v>
      </c>
      <c r="E19" s="33" t="s">
        <v>29</v>
      </c>
      <c r="F19" s="38"/>
      <c r="G19" s="38"/>
      <c r="H19" s="57">
        <v>799000</v>
      </c>
      <c r="I19" s="58">
        <v>799000</v>
      </c>
      <c r="J19" s="59">
        <v>799000</v>
      </c>
      <c r="K19" s="24"/>
    </row>
    <row r="20" spans="1:12" ht="33.75" x14ac:dyDescent="0.25">
      <c r="A20" s="31" t="s">
        <v>30</v>
      </c>
      <c r="B20" s="32" t="s">
        <v>22</v>
      </c>
      <c r="C20" s="32" t="s">
        <v>23</v>
      </c>
      <c r="D20" s="33" t="s">
        <v>26</v>
      </c>
      <c r="E20" s="33" t="s">
        <v>31</v>
      </c>
      <c r="F20" s="38"/>
      <c r="G20" s="38"/>
      <c r="H20" s="57">
        <v>27687588</v>
      </c>
      <c r="I20" s="57">
        <v>23449999.199999999</v>
      </c>
      <c r="J20" s="59">
        <v>22199337.890000001</v>
      </c>
      <c r="K20" s="24"/>
    </row>
    <row r="21" spans="1:12" ht="22.5" x14ac:dyDescent="0.25">
      <c r="A21" s="31" t="s">
        <v>32</v>
      </c>
      <c r="B21" s="32" t="s">
        <v>22</v>
      </c>
      <c r="C21" s="32" t="s">
        <v>23</v>
      </c>
      <c r="D21" s="38" t="s">
        <v>26</v>
      </c>
      <c r="E21" s="38">
        <v>242</v>
      </c>
      <c r="F21" s="38"/>
      <c r="G21" s="38"/>
      <c r="H21" s="57">
        <v>2900000</v>
      </c>
      <c r="I21" s="57">
        <v>1177086.26</v>
      </c>
      <c r="J21" s="59">
        <v>1177086.26</v>
      </c>
      <c r="K21" s="24"/>
    </row>
    <row r="22" spans="1:12" x14ac:dyDescent="0.25">
      <c r="A22" s="31" t="s">
        <v>33</v>
      </c>
      <c r="B22" s="32" t="s">
        <v>22</v>
      </c>
      <c r="C22" s="32" t="s">
        <v>23</v>
      </c>
      <c r="D22" s="38" t="s">
        <v>26</v>
      </c>
      <c r="E22" s="33" t="s">
        <v>34</v>
      </c>
      <c r="F22" s="38"/>
      <c r="G22" s="38"/>
      <c r="H22" s="57">
        <v>10131500</v>
      </c>
      <c r="I22" s="58">
        <v>7191235.5899999999</v>
      </c>
      <c r="J22" s="59">
        <v>7182735.2699999996</v>
      </c>
      <c r="K22" s="24"/>
    </row>
    <row r="23" spans="1:12" ht="22.5" x14ac:dyDescent="0.25">
      <c r="A23" s="65" t="s">
        <v>97</v>
      </c>
      <c r="B23" s="39" t="s">
        <v>22</v>
      </c>
      <c r="C23" s="39" t="s">
        <v>23</v>
      </c>
      <c r="D23" s="41">
        <v>604012000</v>
      </c>
      <c r="E23" s="40" t="s">
        <v>96</v>
      </c>
      <c r="F23" s="41"/>
      <c r="G23" s="41"/>
      <c r="H23" s="60">
        <v>265000</v>
      </c>
      <c r="I23" s="61">
        <v>265000</v>
      </c>
      <c r="J23" s="59"/>
      <c r="K23" s="24"/>
    </row>
    <row r="24" spans="1:12" ht="21" customHeight="1" x14ac:dyDescent="0.25">
      <c r="A24" s="65" t="s">
        <v>35</v>
      </c>
      <c r="B24" s="39" t="s">
        <v>22</v>
      </c>
      <c r="C24" s="39" t="s">
        <v>23</v>
      </c>
      <c r="D24" s="40" t="s">
        <v>26</v>
      </c>
      <c r="E24" s="40" t="s">
        <v>36</v>
      </c>
      <c r="F24" s="41"/>
      <c r="G24" s="41"/>
      <c r="H24" s="60">
        <v>120000</v>
      </c>
      <c r="I24" s="61">
        <v>100000</v>
      </c>
      <c r="J24" s="59">
        <v>0</v>
      </c>
      <c r="K24" s="24"/>
    </row>
    <row r="25" spans="1:12" x14ac:dyDescent="0.25">
      <c r="A25" s="31" t="s">
        <v>37</v>
      </c>
      <c r="B25" s="32" t="s">
        <v>22</v>
      </c>
      <c r="C25" s="32" t="s">
        <v>23</v>
      </c>
      <c r="D25" s="38" t="s">
        <v>26</v>
      </c>
      <c r="E25" s="38">
        <v>852</v>
      </c>
      <c r="F25" s="38"/>
      <c r="G25" s="38"/>
      <c r="H25" s="57">
        <v>30000</v>
      </c>
      <c r="I25" s="58">
        <v>25000</v>
      </c>
      <c r="J25" s="59">
        <v>6764.25</v>
      </c>
      <c r="K25" s="24"/>
    </row>
    <row r="26" spans="1:12" x14ac:dyDescent="0.25">
      <c r="A26" s="70" t="s">
        <v>38</v>
      </c>
      <c r="B26" s="39" t="s">
        <v>22</v>
      </c>
      <c r="C26" s="39" t="s">
        <v>23</v>
      </c>
      <c r="D26" s="41" t="s">
        <v>26</v>
      </c>
      <c r="E26" s="41">
        <v>853</v>
      </c>
      <c r="F26" s="41"/>
      <c r="G26" s="41"/>
      <c r="H26" s="60">
        <v>200000</v>
      </c>
      <c r="I26" s="61">
        <v>166663.34</v>
      </c>
      <c r="J26" s="88">
        <v>0</v>
      </c>
      <c r="K26" s="24"/>
    </row>
    <row r="27" spans="1:12" x14ac:dyDescent="0.25">
      <c r="A27" s="133"/>
      <c r="B27" s="134"/>
      <c r="C27" s="134"/>
      <c r="D27" s="134"/>
      <c r="E27" s="134"/>
      <c r="F27" s="134"/>
      <c r="G27" s="134"/>
      <c r="H27" s="134"/>
      <c r="I27" s="134"/>
      <c r="J27" s="135"/>
    </row>
    <row r="28" spans="1:12" ht="22.5" x14ac:dyDescent="0.25">
      <c r="A28" s="90" t="s">
        <v>98</v>
      </c>
      <c r="B28" s="92" t="s">
        <v>22</v>
      </c>
      <c r="C28" s="92" t="s">
        <v>23</v>
      </c>
      <c r="D28" s="92" t="s">
        <v>99</v>
      </c>
      <c r="E28" s="92" t="s">
        <v>34</v>
      </c>
      <c r="F28" s="87"/>
      <c r="G28" s="87"/>
      <c r="H28" s="94">
        <f>H29</f>
        <v>597500</v>
      </c>
      <c r="I28" s="94">
        <f>I29</f>
        <v>0</v>
      </c>
      <c r="J28" s="94">
        <f>J29</f>
        <v>0</v>
      </c>
    </row>
    <row r="29" spans="1:12" x14ac:dyDescent="0.25">
      <c r="A29" s="89" t="s">
        <v>33</v>
      </c>
      <c r="B29" s="91" t="s">
        <v>22</v>
      </c>
      <c r="C29" s="91" t="s">
        <v>23</v>
      </c>
      <c r="D29" s="91" t="s">
        <v>99</v>
      </c>
      <c r="E29" s="91" t="s">
        <v>34</v>
      </c>
      <c r="F29" s="87"/>
      <c r="G29" s="87"/>
      <c r="H29" s="93">
        <v>597500</v>
      </c>
      <c r="I29" s="93">
        <v>0</v>
      </c>
      <c r="J29" s="93">
        <v>0</v>
      </c>
    </row>
    <row r="30" spans="1:12" ht="22.5" x14ac:dyDescent="0.25">
      <c r="A30" s="81" t="s">
        <v>73</v>
      </c>
      <c r="B30" s="82" t="s">
        <v>22</v>
      </c>
      <c r="C30" s="83" t="str">
        <f>C31</f>
        <v>0402</v>
      </c>
      <c r="D30" s="30">
        <f>D31</f>
        <v>6020305110</v>
      </c>
      <c r="E30" s="84" t="s">
        <v>24</v>
      </c>
      <c r="F30" s="85"/>
      <c r="G30" s="30"/>
      <c r="H30" s="86">
        <f>H31</f>
        <v>6000000</v>
      </c>
      <c r="I30" s="86">
        <f>I31</f>
        <v>0</v>
      </c>
      <c r="J30" s="86">
        <f>J31</f>
        <v>0</v>
      </c>
    </row>
    <row r="31" spans="1:12" x14ac:dyDescent="0.25">
      <c r="A31" s="31" t="s">
        <v>33</v>
      </c>
      <c r="B31" s="32" t="s">
        <v>22</v>
      </c>
      <c r="C31" s="45" t="s">
        <v>23</v>
      </c>
      <c r="D31" s="38">
        <v>6020305110</v>
      </c>
      <c r="E31" s="38">
        <v>244</v>
      </c>
      <c r="F31" s="46"/>
      <c r="G31" s="43"/>
      <c r="H31" s="57">
        <v>6000000</v>
      </c>
      <c r="I31" s="58">
        <v>0</v>
      </c>
      <c r="J31" s="59">
        <v>0</v>
      </c>
    </row>
    <row r="32" spans="1:12" ht="15.75" x14ac:dyDescent="0.25">
      <c r="A32" s="42" t="s">
        <v>74</v>
      </c>
      <c r="B32" s="27" t="s">
        <v>22</v>
      </c>
      <c r="C32" s="27" t="s">
        <v>23</v>
      </c>
      <c r="D32" s="43" t="str">
        <f>D33</f>
        <v>60201R2610</v>
      </c>
      <c r="E32" s="29" t="s">
        <v>24</v>
      </c>
      <c r="F32" s="44"/>
      <c r="G32" s="43"/>
      <c r="H32" s="55">
        <f>H33+H34</f>
        <v>72000000</v>
      </c>
      <c r="I32" s="55">
        <f>I33+I34</f>
        <v>0</v>
      </c>
      <c r="J32" s="55">
        <f>J33+J34</f>
        <v>0</v>
      </c>
    </row>
    <row r="33" spans="1:13" ht="45" x14ac:dyDescent="0.25">
      <c r="A33" s="31" t="s">
        <v>39</v>
      </c>
      <c r="B33" s="32" t="s">
        <v>22</v>
      </c>
      <c r="C33" s="32" t="s">
        <v>23</v>
      </c>
      <c r="D33" s="38" t="s">
        <v>70</v>
      </c>
      <c r="E33" s="38">
        <v>811</v>
      </c>
      <c r="F33" s="50" t="s">
        <v>71</v>
      </c>
      <c r="G33" s="43" t="s">
        <v>40</v>
      </c>
      <c r="H33" s="57">
        <v>68400000</v>
      </c>
      <c r="I33" s="57">
        <v>0</v>
      </c>
      <c r="J33" s="57">
        <v>0</v>
      </c>
    </row>
    <row r="34" spans="1:13" ht="45" x14ac:dyDescent="0.25">
      <c r="A34" s="31" t="s">
        <v>39</v>
      </c>
      <c r="B34" s="47" t="s">
        <v>22</v>
      </c>
      <c r="C34" s="47" t="s">
        <v>23</v>
      </c>
      <c r="D34" s="38" t="str">
        <f>D33</f>
        <v>60201R2610</v>
      </c>
      <c r="E34" s="33" t="s">
        <v>41</v>
      </c>
      <c r="F34" s="51" t="str">
        <f>F33</f>
        <v>0</v>
      </c>
      <c r="G34" s="43" t="s">
        <v>42</v>
      </c>
      <c r="H34" s="62">
        <v>3600000</v>
      </c>
      <c r="I34" s="62">
        <v>0</v>
      </c>
      <c r="J34" s="62">
        <v>0</v>
      </c>
    </row>
    <row r="35" spans="1:13" ht="15.75" x14ac:dyDescent="0.25">
      <c r="A35" s="42" t="s">
        <v>75</v>
      </c>
      <c r="B35" s="27" t="s">
        <v>22</v>
      </c>
      <c r="C35" s="27" t="s">
        <v>23</v>
      </c>
      <c r="D35" s="43" t="str">
        <f>D36</f>
        <v>60201R2760</v>
      </c>
      <c r="E35" s="29" t="s">
        <v>24</v>
      </c>
      <c r="F35" s="44"/>
      <c r="G35" s="43"/>
      <c r="H35" s="55">
        <f>H36+H37</f>
        <v>9192421.0999999996</v>
      </c>
      <c r="I35" s="55">
        <f>I36+I37</f>
        <v>0</v>
      </c>
      <c r="J35" s="55">
        <f>J36+J37</f>
        <v>0</v>
      </c>
    </row>
    <row r="36" spans="1:13" ht="45" x14ac:dyDescent="0.25">
      <c r="A36" s="31" t="s">
        <v>39</v>
      </c>
      <c r="B36" s="32" t="s">
        <v>22</v>
      </c>
      <c r="C36" s="32" t="s">
        <v>23</v>
      </c>
      <c r="D36" s="38" t="s">
        <v>72</v>
      </c>
      <c r="E36" s="38">
        <v>811</v>
      </c>
      <c r="F36" s="50" t="s">
        <v>71</v>
      </c>
      <c r="G36" s="43" t="s">
        <v>40</v>
      </c>
      <c r="H36" s="57">
        <v>8732800</v>
      </c>
      <c r="I36" s="57">
        <v>0</v>
      </c>
      <c r="J36" s="57">
        <v>0</v>
      </c>
    </row>
    <row r="37" spans="1:13" ht="45" x14ac:dyDescent="0.25">
      <c r="A37" s="31" t="s">
        <v>39</v>
      </c>
      <c r="B37" s="47" t="s">
        <v>22</v>
      </c>
      <c r="C37" s="47" t="s">
        <v>23</v>
      </c>
      <c r="D37" s="38" t="str">
        <f>D36</f>
        <v>60201R2760</v>
      </c>
      <c r="E37" s="33" t="s">
        <v>41</v>
      </c>
      <c r="F37" s="51" t="str">
        <f>F36</f>
        <v>0</v>
      </c>
      <c r="G37" s="43" t="s">
        <v>42</v>
      </c>
      <c r="H37" s="62">
        <v>459621.1</v>
      </c>
      <c r="I37" s="62">
        <v>0</v>
      </c>
      <c r="J37" s="62">
        <v>0</v>
      </c>
    </row>
    <row r="38" spans="1:13" ht="33.75" x14ac:dyDescent="0.25">
      <c r="A38" s="142" t="s">
        <v>101</v>
      </c>
      <c r="B38" s="27" t="s">
        <v>22</v>
      </c>
      <c r="C38" s="27" t="s">
        <v>23</v>
      </c>
      <c r="D38" s="43">
        <v>9990005100</v>
      </c>
      <c r="E38" s="29" t="s">
        <v>34</v>
      </c>
      <c r="F38" s="80"/>
      <c r="G38" s="43"/>
      <c r="H38" s="55">
        <f>H39</f>
        <v>8000000</v>
      </c>
      <c r="I38" s="55">
        <f>I39</f>
        <v>8000000</v>
      </c>
      <c r="J38" s="55"/>
    </row>
    <row r="39" spans="1:13" x14ac:dyDescent="0.25">
      <c r="A39" s="31" t="s">
        <v>33</v>
      </c>
      <c r="B39" s="47" t="s">
        <v>22</v>
      </c>
      <c r="C39" s="47" t="s">
        <v>23</v>
      </c>
      <c r="D39" s="38">
        <v>9990005100</v>
      </c>
      <c r="E39" s="33" t="s">
        <v>34</v>
      </c>
      <c r="F39" s="51"/>
      <c r="G39" s="43"/>
      <c r="H39" s="62">
        <v>8000000</v>
      </c>
      <c r="I39" s="62">
        <v>8000000</v>
      </c>
      <c r="J39" s="62"/>
    </row>
    <row r="40" spans="1:13" ht="33.75" x14ac:dyDescent="0.25">
      <c r="A40" s="42" t="s">
        <v>43</v>
      </c>
      <c r="B40" s="27" t="s">
        <v>22</v>
      </c>
      <c r="C40" s="27" t="s">
        <v>44</v>
      </c>
      <c r="D40" s="43">
        <f>D41</f>
        <v>9990099990</v>
      </c>
      <c r="E40" s="29" t="s">
        <v>24</v>
      </c>
      <c r="F40" s="44"/>
      <c r="G40" s="43"/>
      <c r="H40" s="55">
        <f>H41+H45</f>
        <v>4700000</v>
      </c>
      <c r="I40" s="55">
        <f>I41+I45</f>
        <v>0</v>
      </c>
      <c r="J40" s="55">
        <f>J41+J45</f>
        <v>0</v>
      </c>
    </row>
    <row r="41" spans="1:13" x14ac:dyDescent="0.25">
      <c r="A41" s="31" t="s">
        <v>33</v>
      </c>
      <c r="B41" s="32" t="s">
        <v>22</v>
      </c>
      <c r="C41" s="32" t="s">
        <v>44</v>
      </c>
      <c r="D41" s="38">
        <v>9990099990</v>
      </c>
      <c r="E41" s="38">
        <v>244</v>
      </c>
      <c r="F41" s="46"/>
      <c r="G41" s="43"/>
      <c r="H41" s="57">
        <v>4700000</v>
      </c>
      <c r="I41" s="57">
        <v>0</v>
      </c>
      <c r="J41" s="57">
        <v>0</v>
      </c>
    </row>
    <row r="42" spans="1:13" x14ac:dyDescent="0.25">
      <c r="A42" s="31"/>
      <c r="B42" s="32"/>
      <c r="C42" s="32"/>
      <c r="D42" s="38"/>
      <c r="E42" s="38"/>
      <c r="F42" s="46"/>
      <c r="G42" s="43"/>
      <c r="H42" s="57"/>
      <c r="I42" s="57"/>
      <c r="J42" s="57"/>
    </row>
    <row r="43" spans="1:13" ht="22.5" x14ac:dyDescent="0.25">
      <c r="A43" s="26" t="s">
        <v>45</v>
      </c>
      <c r="B43" s="27" t="s">
        <v>22</v>
      </c>
      <c r="C43" s="27" t="s">
        <v>46</v>
      </c>
      <c r="D43" s="43">
        <f>D44</f>
        <v>6020345510</v>
      </c>
      <c r="E43" s="48" t="s">
        <v>24</v>
      </c>
      <c r="F43" s="38"/>
      <c r="G43" s="38"/>
      <c r="H43" s="55">
        <f>H44</f>
        <v>2080358</v>
      </c>
      <c r="I43" s="55">
        <f t="shared" ref="I43:J43" si="0">I44</f>
        <v>2080358</v>
      </c>
      <c r="J43" s="55">
        <f t="shared" si="0"/>
        <v>2080358</v>
      </c>
      <c r="K43" s="24"/>
    </row>
    <row r="44" spans="1:13" ht="22.5" x14ac:dyDescent="0.25">
      <c r="A44" s="31" t="s">
        <v>45</v>
      </c>
      <c r="B44" s="47" t="s">
        <v>22</v>
      </c>
      <c r="C44" s="47" t="s">
        <v>46</v>
      </c>
      <c r="D44" s="38">
        <v>6020345510</v>
      </c>
      <c r="E44" s="48" t="s">
        <v>48</v>
      </c>
      <c r="F44" s="52"/>
      <c r="G44" s="38"/>
      <c r="H44" s="62">
        <v>2080358</v>
      </c>
      <c r="I44" s="62">
        <v>2080358</v>
      </c>
      <c r="J44" s="62">
        <v>2080358</v>
      </c>
      <c r="K44" s="24"/>
    </row>
    <row r="45" spans="1:13" x14ac:dyDescent="0.25">
      <c r="A45" s="31"/>
      <c r="B45" s="32"/>
      <c r="C45" s="32"/>
      <c r="D45" s="38"/>
      <c r="E45" s="29"/>
      <c r="F45" s="46"/>
      <c r="G45" s="43"/>
      <c r="H45" s="35"/>
      <c r="I45" s="36"/>
      <c r="J45" s="37"/>
      <c r="K45" s="24"/>
    </row>
    <row r="46" spans="1:13" ht="22.5" x14ac:dyDescent="0.25">
      <c r="A46" s="26" t="s">
        <v>45</v>
      </c>
      <c r="B46" s="27" t="s">
        <v>22</v>
      </c>
      <c r="C46" s="27" t="s">
        <v>46</v>
      </c>
      <c r="D46" s="43" t="s">
        <v>47</v>
      </c>
      <c r="E46" s="48" t="s">
        <v>24</v>
      </c>
      <c r="F46" s="38"/>
      <c r="G46" s="38"/>
      <c r="H46" s="55">
        <f>SUM(H47:H62)</f>
        <v>725971019</v>
      </c>
      <c r="I46" s="55">
        <f>SUM(I47:I62)</f>
        <v>563764740.30000007</v>
      </c>
      <c r="J46" s="55">
        <f>SUM(J47:J62)</f>
        <v>563764740.30000007</v>
      </c>
      <c r="K46" s="24"/>
    </row>
    <row r="47" spans="1:13" ht="22.5" x14ac:dyDescent="0.25">
      <c r="A47" s="31" t="s">
        <v>77</v>
      </c>
      <c r="B47" s="32" t="s">
        <v>22</v>
      </c>
      <c r="C47" s="32" t="s">
        <v>46</v>
      </c>
      <c r="D47" s="66" t="s">
        <v>47</v>
      </c>
      <c r="E47" s="48" t="s">
        <v>48</v>
      </c>
      <c r="F47" s="67" t="s">
        <v>87</v>
      </c>
      <c r="G47" s="66"/>
      <c r="H47" s="57">
        <v>4496960</v>
      </c>
      <c r="I47" s="57">
        <v>0</v>
      </c>
      <c r="J47" s="57">
        <v>0</v>
      </c>
      <c r="K47" s="24"/>
    </row>
    <row r="48" spans="1:13" ht="22.5" x14ac:dyDescent="0.25">
      <c r="A48" s="31" t="s">
        <v>77</v>
      </c>
      <c r="B48" s="32" t="s">
        <v>22</v>
      </c>
      <c r="C48" s="32" t="s">
        <v>46</v>
      </c>
      <c r="D48" s="66" t="s">
        <v>47</v>
      </c>
      <c r="E48" s="48" t="s">
        <v>48</v>
      </c>
      <c r="F48" s="67" t="s">
        <v>88</v>
      </c>
      <c r="G48" s="66"/>
      <c r="H48" s="57">
        <v>100239972</v>
      </c>
      <c r="I48" s="68">
        <v>100239972</v>
      </c>
      <c r="J48" s="57">
        <v>100239972</v>
      </c>
      <c r="K48" s="24"/>
      <c r="L48" s="24"/>
      <c r="M48" s="24"/>
    </row>
    <row r="49" spans="1:14" ht="22.5" x14ac:dyDescent="0.25">
      <c r="A49" s="31" t="s">
        <v>77</v>
      </c>
      <c r="B49" s="32" t="s">
        <v>22</v>
      </c>
      <c r="C49" s="32" t="s">
        <v>46</v>
      </c>
      <c r="D49" s="66" t="s">
        <v>47</v>
      </c>
      <c r="E49" s="48" t="s">
        <v>48</v>
      </c>
      <c r="F49" s="67" t="s">
        <v>78</v>
      </c>
      <c r="G49" s="66"/>
      <c r="H49" s="57">
        <f>19176000+60350190</f>
        <v>79526190</v>
      </c>
      <c r="I49" s="68">
        <v>36547389.579999998</v>
      </c>
      <c r="J49" s="57">
        <v>36547389.579999998</v>
      </c>
      <c r="K49" s="24"/>
    </row>
    <row r="50" spans="1:14" ht="22.5" x14ac:dyDescent="0.25">
      <c r="A50" s="31" t="s">
        <v>77</v>
      </c>
      <c r="B50" s="32" t="s">
        <v>22</v>
      </c>
      <c r="C50" s="32" t="s">
        <v>46</v>
      </c>
      <c r="D50" s="66" t="s">
        <v>47</v>
      </c>
      <c r="E50" s="48" t="s">
        <v>48</v>
      </c>
      <c r="F50" s="67" t="s">
        <v>89</v>
      </c>
      <c r="G50" s="66"/>
      <c r="H50" s="68">
        <v>35854240</v>
      </c>
      <c r="I50" s="68">
        <v>35850000</v>
      </c>
      <c r="J50" s="57">
        <v>35850000</v>
      </c>
      <c r="K50" s="24"/>
    </row>
    <row r="51" spans="1:14" ht="22.5" x14ac:dyDescent="0.25">
      <c r="A51" s="31" t="s">
        <v>77</v>
      </c>
      <c r="B51" s="32" t="s">
        <v>22</v>
      </c>
      <c r="C51" s="32" t="s">
        <v>46</v>
      </c>
      <c r="D51" s="66" t="s">
        <v>47</v>
      </c>
      <c r="E51" s="48" t="s">
        <v>48</v>
      </c>
      <c r="F51" s="67" t="s">
        <v>79</v>
      </c>
      <c r="G51" s="66"/>
      <c r="H51" s="57">
        <v>60700000</v>
      </c>
      <c r="I51" s="68">
        <v>38173746.740000002</v>
      </c>
      <c r="J51" s="57">
        <v>38173746.740000002</v>
      </c>
      <c r="K51" s="24"/>
      <c r="L51" s="24"/>
    </row>
    <row r="52" spans="1:14" ht="22.5" x14ac:dyDescent="0.25">
      <c r="A52" s="31" t="s">
        <v>77</v>
      </c>
      <c r="B52" s="32" t="s">
        <v>22</v>
      </c>
      <c r="C52" s="32" t="s">
        <v>46</v>
      </c>
      <c r="D52" s="66" t="s">
        <v>47</v>
      </c>
      <c r="E52" s="48" t="s">
        <v>48</v>
      </c>
      <c r="F52" s="67" t="s">
        <v>80</v>
      </c>
      <c r="G52" s="66"/>
      <c r="H52" s="57">
        <v>98010000</v>
      </c>
      <c r="I52" s="68">
        <v>98010000</v>
      </c>
      <c r="J52" s="57">
        <v>98010000</v>
      </c>
      <c r="K52" s="24"/>
    </row>
    <row r="53" spans="1:14" ht="22.5" x14ac:dyDescent="0.25">
      <c r="A53" s="31" t="s">
        <v>77</v>
      </c>
      <c r="B53" s="32" t="s">
        <v>22</v>
      </c>
      <c r="C53" s="32" t="s">
        <v>46</v>
      </c>
      <c r="D53" s="66" t="s">
        <v>47</v>
      </c>
      <c r="E53" s="48" t="s">
        <v>48</v>
      </c>
      <c r="F53" s="67" t="s">
        <v>81</v>
      </c>
      <c r="G53" s="66"/>
      <c r="H53" s="57">
        <f>51200000+125154561</f>
        <v>176354561</v>
      </c>
      <c r="I53" s="68">
        <v>146963997.03999999</v>
      </c>
      <c r="J53" s="57">
        <v>146963997.03999999</v>
      </c>
      <c r="K53" s="24"/>
    </row>
    <row r="54" spans="1:14" ht="22.5" x14ac:dyDescent="0.25">
      <c r="A54" s="31" t="s">
        <v>77</v>
      </c>
      <c r="B54" s="32" t="s">
        <v>22</v>
      </c>
      <c r="C54" s="32" t="s">
        <v>46</v>
      </c>
      <c r="D54" s="66" t="s">
        <v>47</v>
      </c>
      <c r="E54" s="48" t="s">
        <v>48</v>
      </c>
      <c r="F54" s="67" t="s">
        <v>82</v>
      </c>
      <c r="G54" s="66"/>
      <c r="H54" s="57">
        <v>9239000</v>
      </c>
      <c r="I54" s="68">
        <v>9110342.4100000001</v>
      </c>
      <c r="J54" s="57">
        <v>9110342.4100000001</v>
      </c>
      <c r="K54" s="24"/>
      <c r="L54" s="79"/>
    </row>
    <row r="55" spans="1:14" ht="22.5" x14ac:dyDescent="0.25">
      <c r="A55" s="31" t="s">
        <v>77</v>
      </c>
      <c r="B55" s="32" t="s">
        <v>22</v>
      </c>
      <c r="C55" s="32" t="s">
        <v>46</v>
      </c>
      <c r="D55" s="66" t="s">
        <v>47</v>
      </c>
      <c r="E55" s="48" t="s">
        <v>48</v>
      </c>
      <c r="F55" s="67" t="s">
        <v>83</v>
      </c>
      <c r="G55" s="66"/>
      <c r="H55" s="57">
        <v>10281150</v>
      </c>
      <c r="I55" s="68">
        <v>10121904.109999999</v>
      </c>
      <c r="J55" s="57">
        <v>10121904.109999999</v>
      </c>
      <c r="K55" s="24"/>
      <c r="L55" s="79"/>
    </row>
    <row r="56" spans="1:14" ht="22.5" x14ac:dyDescent="0.25">
      <c r="A56" s="31" t="s">
        <v>77</v>
      </c>
      <c r="B56" s="32" t="s">
        <v>22</v>
      </c>
      <c r="C56" s="32" t="s">
        <v>46</v>
      </c>
      <c r="D56" s="66" t="s">
        <v>47</v>
      </c>
      <c r="E56" s="48" t="s">
        <v>48</v>
      </c>
      <c r="F56" s="67" t="s">
        <v>84</v>
      </c>
      <c r="G56" s="66"/>
      <c r="H56" s="57">
        <v>9518000</v>
      </c>
      <c r="I56" s="68">
        <v>9386538.3599999994</v>
      </c>
      <c r="J56" s="57">
        <v>9386538.3599999994</v>
      </c>
      <c r="K56" s="24"/>
      <c r="L56" s="79"/>
    </row>
    <row r="57" spans="1:14" ht="22.5" x14ac:dyDescent="0.25">
      <c r="A57" s="31" t="s">
        <v>77</v>
      </c>
      <c r="B57" s="32" t="s">
        <v>22</v>
      </c>
      <c r="C57" s="32" t="s">
        <v>46</v>
      </c>
      <c r="D57" s="66" t="s">
        <v>47</v>
      </c>
      <c r="E57" s="48" t="s">
        <v>48</v>
      </c>
      <c r="F57" s="67" t="s">
        <v>85</v>
      </c>
      <c r="G57" s="66"/>
      <c r="H57" s="57">
        <v>12628217</v>
      </c>
      <c r="I57" s="68">
        <v>12369138.140000001</v>
      </c>
      <c r="J57" s="57">
        <v>12369138.140000001</v>
      </c>
      <c r="K57" s="24"/>
      <c r="L57" s="79"/>
    </row>
    <row r="58" spans="1:14" ht="22.5" x14ac:dyDescent="0.25">
      <c r="A58" s="31" t="s">
        <v>77</v>
      </c>
      <c r="B58" s="32" t="s">
        <v>22</v>
      </c>
      <c r="C58" s="32" t="s">
        <v>46</v>
      </c>
      <c r="D58" s="66" t="s">
        <v>47</v>
      </c>
      <c r="E58" s="48" t="s">
        <v>48</v>
      </c>
      <c r="F58" s="67" t="s">
        <v>86</v>
      </c>
      <c r="G58" s="66"/>
      <c r="H58" s="57">
        <v>6419000</v>
      </c>
      <c r="I58" s="68">
        <v>6246615.6399999997</v>
      </c>
      <c r="J58" s="57">
        <v>6246615.6399999997</v>
      </c>
      <c r="K58" s="24"/>
    </row>
    <row r="59" spans="1:14" ht="22.5" x14ac:dyDescent="0.25">
      <c r="A59" s="31" t="s">
        <v>77</v>
      </c>
      <c r="B59" s="32" t="s">
        <v>22</v>
      </c>
      <c r="C59" s="32" t="s">
        <v>46</v>
      </c>
      <c r="D59" s="66" t="s">
        <v>47</v>
      </c>
      <c r="E59" s="48" t="s">
        <v>48</v>
      </c>
      <c r="F59" s="67" t="s">
        <v>90</v>
      </c>
      <c r="G59" s="66"/>
      <c r="H59" s="57">
        <v>56696560</v>
      </c>
      <c r="I59" s="68">
        <v>32340423.73</v>
      </c>
      <c r="J59" s="57">
        <v>32340423.73</v>
      </c>
      <c r="K59" s="24"/>
    </row>
    <row r="60" spans="1:14" ht="22.5" x14ac:dyDescent="0.25">
      <c r="A60" s="31" t="s">
        <v>77</v>
      </c>
      <c r="B60" s="32" t="s">
        <v>22</v>
      </c>
      <c r="C60" s="32" t="s">
        <v>46</v>
      </c>
      <c r="D60" s="66" t="s">
        <v>47</v>
      </c>
      <c r="E60" s="48" t="s">
        <v>48</v>
      </c>
      <c r="F60" s="67" t="s">
        <v>91</v>
      </c>
      <c r="G60" s="66"/>
      <c r="H60" s="57">
        <v>23222020</v>
      </c>
      <c r="I60" s="68">
        <v>9649093.1300000008</v>
      </c>
      <c r="J60" s="57">
        <v>9649093.1300000008</v>
      </c>
      <c r="K60" s="24"/>
    </row>
    <row r="61" spans="1:14" ht="22.5" x14ac:dyDescent="0.25">
      <c r="A61" s="70" t="s">
        <v>77</v>
      </c>
      <c r="B61" s="39" t="s">
        <v>22</v>
      </c>
      <c r="C61" s="39" t="s">
        <v>46</v>
      </c>
      <c r="D61" s="71" t="s">
        <v>47</v>
      </c>
      <c r="E61" s="72" t="s">
        <v>48</v>
      </c>
      <c r="F61" s="73" t="s">
        <v>92</v>
      </c>
      <c r="G61" s="71"/>
      <c r="H61" s="60">
        <v>34450110</v>
      </c>
      <c r="I61" s="60">
        <v>18755579.420000002</v>
      </c>
      <c r="J61" s="60">
        <v>18755579.420000002</v>
      </c>
      <c r="K61" s="24"/>
    </row>
    <row r="62" spans="1:14" ht="22.5" x14ac:dyDescent="0.25">
      <c r="A62" s="74" t="s">
        <v>77</v>
      </c>
      <c r="B62" s="75" t="s">
        <v>22</v>
      </c>
      <c r="C62" s="75" t="s">
        <v>46</v>
      </c>
      <c r="D62" s="76" t="s">
        <v>47</v>
      </c>
      <c r="E62" s="77" t="s">
        <v>48</v>
      </c>
      <c r="F62" s="78" t="s">
        <v>93</v>
      </c>
      <c r="G62" s="76"/>
      <c r="H62" s="69">
        <v>8335039</v>
      </c>
      <c r="I62" s="69">
        <v>0</v>
      </c>
      <c r="J62" s="69">
        <v>0</v>
      </c>
      <c r="K62" s="24"/>
    </row>
    <row r="63" spans="1:14" x14ac:dyDescent="0.25">
      <c r="A63" s="96"/>
      <c r="B63" s="97"/>
      <c r="C63" s="97"/>
      <c r="D63" s="97"/>
      <c r="E63" s="97"/>
      <c r="F63" s="97"/>
      <c r="G63" s="97"/>
      <c r="H63" s="97"/>
      <c r="I63" s="97"/>
      <c r="J63" s="97"/>
      <c r="K63" s="24"/>
    </row>
    <row r="64" spans="1:14" ht="22.5" x14ac:dyDescent="0.25">
      <c r="A64" s="26" t="s">
        <v>49</v>
      </c>
      <c r="B64" s="32" t="s">
        <v>22</v>
      </c>
      <c r="C64" s="27" t="s">
        <v>46</v>
      </c>
      <c r="D64" s="28" t="str">
        <f>D65</f>
        <v>6040200590</v>
      </c>
      <c r="E64" s="27" t="s">
        <v>24</v>
      </c>
      <c r="F64" s="27"/>
      <c r="G64" s="27"/>
      <c r="H64" s="63">
        <f>SUM(H65:H71)</f>
        <v>81119894</v>
      </c>
      <c r="I64" s="63">
        <f>SUM(I65:I71)</f>
        <v>66970650.539999999</v>
      </c>
      <c r="J64" s="63">
        <f>SUM(J65:J71)</f>
        <v>57385934.879999995</v>
      </c>
      <c r="K64" s="24"/>
      <c r="L64" s="24"/>
      <c r="M64" s="24"/>
      <c r="N64" s="24"/>
    </row>
    <row r="65" spans="1:12" x14ac:dyDescent="0.25">
      <c r="A65" s="31" t="s">
        <v>50</v>
      </c>
      <c r="B65" s="32" t="s">
        <v>22</v>
      </c>
      <c r="C65" s="32" t="s">
        <v>46</v>
      </c>
      <c r="D65" s="33" t="s">
        <v>51</v>
      </c>
      <c r="E65" s="33" t="s">
        <v>52</v>
      </c>
      <c r="F65" s="38"/>
      <c r="G65" s="38"/>
      <c r="H65" s="57">
        <v>14940097</v>
      </c>
      <c r="I65" s="57">
        <v>12450028.08</v>
      </c>
      <c r="J65" s="57">
        <v>11663351.59</v>
      </c>
      <c r="K65" s="24"/>
    </row>
    <row r="66" spans="1:12" ht="22.5" x14ac:dyDescent="0.25">
      <c r="A66" s="31" t="s">
        <v>76</v>
      </c>
      <c r="B66" s="32" t="s">
        <v>22</v>
      </c>
      <c r="C66" s="32" t="s">
        <v>46</v>
      </c>
      <c r="D66" s="33" t="s">
        <v>51</v>
      </c>
      <c r="E66" s="38">
        <v>112</v>
      </c>
      <c r="F66" s="38"/>
      <c r="G66" s="38"/>
      <c r="H66" s="57">
        <v>138500</v>
      </c>
      <c r="I66" s="57">
        <v>0</v>
      </c>
      <c r="J66" s="57">
        <v>0</v>
      </c>
      <c r="K66" s="24"/>
    </row>
    <row r="67" spans="1:12" ht="33.75" x14ac:dyDescent="0.25">
      <c r="A67" s="31" t="s">
        <v>53</v>
      </c>
      <c r="B67" s="32" t="s">
        <v>22</v>
      </c>
      <c r="C67" s="32" t="s">
        <v>46</v>
      </c>
      <c r="D67" s="33" t="s">
        <v>51</v>
      </c>
      <c r="E67" s="38">
        <v>119</v>
      </c>
      <c r="F67" s="38"/>
      <c r="G67" s="38"/>
      <c r="H67" s="57">
        <v>4511907</v>
      </c>
      <c r="I67" s="57">
        <v>3759852.25</v>
      </c>
      <c r="J67" s="57">
        <v>3495833.33</v>
      </c>
      <c r="K67" s="24"/>
      <c r="L67" s="95"/>
    </row>
    <row r="68" spans="1:12" ht="22.5" x14ac:dyDescent="0.25">
      <c r="A68" s="31" t="s">
        <v>32</v>
      </c>
      <c r="B68" s="32" t="s">
        <v>22</v>
      </c>
      <c r="C68" s="32" t="s">
        <v>46</v>
      </c>
      <c r="D68" s="33" t="s">
        <v>51</v>
      </c>
      <c r="E68" s="38">
        <v>242</v>
      </c>
      <c r="F68" s="38"/>
      <c r="G68" s="38"/>
      <c r="H68" s="57">
        <v>69000</v>
      </c>
      <c r="I68" s="57">
        <v>45971.89</v>
      </c>
      <c r="J68" s="57">
        <v>42971.89</v>
      </c>
      <c r="K68" s="24"/>
    </row>
    <row r="69" spans="1:12" x14ac:dyDescent="0.25">
      <c r="A69" s="31" t="s">
        <v>33</v>
      </c>
      <c r="B69" s="32" t="s">
        <v>22</v>
      </c>
      <c r="C69" s="32" t="s">
        <v>46</v>
      </c>
      <c r="D69" s="33" t="s">
        <v>51</v>
      </c>
      <c r="E69" s="33" t="s">
        <v>34</v>
      </c>
      <c r="F69" s="38"/>
      <c r="G69" s="38"/>
      <c r="H69" s="57">
        <v>3431300</v>
      </c>
      <c r="I69" s="57">
        <v>2357223.3199999998</v>
      </c>
      <c r="J69" s="57">
        <v>2357222.3199999998</v>
      </c>
      <c r="K69" s="24"/>
    </row>
    <row r="70" spans="1:12" x14ac:dyDescent="0.25">
      <c r="A70" s="31" t="s">
        <v>35</v>
      </c>
      <c r="B70" s="32" t="s">
        <v>22</v>
      </c>
      <c r="C70" s="32" t="s">
        <v>46</v>
      </c>
      <c r="D70" s="33" t="s">
        <v>51</v>
      </c>
      <c r="E70" s="33" t="s">
        <v>36</v>
      </c>
      <c r="F70" s="38"/>
      <c r="G70" s="38"/>
      <c r="H70" s="57">
        <v>58000000</v>
      </c>
      <c r="I70" s="57">
        <v>48333336.659999996</v>
      </c>
      <c r="J70" s="60">
        <v>39804742</v>
      </c>
      <c r="K70" s="24"/>
    </row>
    <row r="71" spans="1:12" x14ac:dyDescent="0.25">
      <c r="A71" s="31" t="s">
        <v>37</v>
      </c>
      <c r="B71" s="32" t="s">
        <v>22</v>
      </c>
      <c r="C71" s="32" t="s">
        <v>46</v>
      </c>
      <c r="D71" s="33" t="s">
        <v>51</v>
      </c>
      <c r="E71" s="38">
        <v>852</v>
      </c>
      <c r="F71" s="38"/>
      <c r="G71" s="38"/>
      <c r="H71" s="57">
        <v>29090</v>
      </c>
      <c r="I71" s="58">
        <v>24238.34</v>
      </c>
      <c r="J71" s="69">
        <v>21813.75</v>
      </c>
      <c r="K71" s="24"/>
    </row>
    <row r="72" spans="1:12" ht="15.75" x14ac:dyDescent="0.25">
      <c r="A72" s="49" t="s">
        <v>54</v>
      </c>
      <c r="B72" s="27"/>
      <c r="C72" s="27"/>
      <c r="D72" s="27"/>
      <c r="E72" s="27"/>
      <c r="F72" s="27"/>
      <c r="G72" s="27"/>
      <c r="H72" s="63">
        <f>H17+H28+H30+H32+H35+H38+H40+H43+H46+H64</f>
        <v>1043475036.1</v>
      </c>
      <c r="I72" s="63">
        <f t="shared" ref="I72:J72" si="1">I17+I28+I30+I32+I35+I38+I40+I43+I46+I64</f>
        <v>752014003.63000011</v>
      </c>
      <c r="J72" s="63">
        <f t="shared" si="1"/>
        <v>729327644.93000007</v>
      </c>
      <c r="K72" s="24"/>
    </row>
    <row r="73" spans="1:12" x14ac:dyDescent="0.25">
      <c r="A73" s="5"/>
      <c r="B73" s="1"/>
      <c r="C73" s="1"/>
      <c r="D73" s="1"/>
      <c r="E73" s="1"/>
      <c r="F73" s="1"/>
      <c r="G73" s="1"/>
      <c r="H73" s="9"/>
      <c r="I73" s="1"/>
      <c r="J73" s="1"/>
    </row>
    <row r="74" spans="1:12" x14ac:dyDescent="0.25">
      <c r="A74" s="10" t="s">
        <v>55</v>
      </c>
      <c r="B74" s="5"/>
      <c r="C74" s="5"/>
      <c r="D74" s="5"/>
      <c r="E74" s="5"/>
      <c r="F74" s="5"/>
      <c r="G74" s="5"/>
      <c r="H74" s="5"/>
      <c r="I74" s="5"/>
      <c r="J74" s="5"/>
    </row>
    <row r="75" spans="1:12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</row>
    <row r="76" spans="1:12" ht="45" x14ac:dyDescent="0.25">
      <c r="A76" s="53" t="s">
        <v>56</v>
      </c>
      <c r="B76" s="54" t="s">
        <v>57</v>
      </c>
      <c r="C76" s="54" t="s">
        <v>58</v>
      </c>
      <c r="D76" s="108" t="s">
        <v>59</v>
      </c>
      <c r="E76" s="109"/>
      <c r="F76" s="109"/>
      <c r="G76" s="109"/>
      <c r="H76" s="110"/>
      <c r="I76" s="54" t="s">
        <v>15</v>
      </c>
      <c r="J76" s="54" t="s">
        <v>60</v>
      </c>
    </row>
    <row r="77" spans="1:12" x14ac:dyDescent="0.25">
      <c r="A77" s="11">
        <v>1</v>
      </c>
      <c r="B77" s="12">
        <v>2</v>
      </c>
      <c r="C77" s="12">
        <v>3</v>
      </c>
      <c r="D77" s="111">
        <v>4</v>
      </c>
      <c r="E77" s="112"/>
      <c r="F77" s="112"/>
      <c r="G77" s="112"/>
      <c r="H77" s="113"/>
      <c r="I77" s="12">
        <v>5</v>
      </c>
      <c r="J77" s="12">
        <v>6</v>
      </c>
    </row>
    <row r="78" spans="1:12" ht="33.75" x14ac:dyDescent="0.25">
      <c r="A78" s="64" t="s">
        <v>61</v>
      </c>
      <c r="B78" s="13" t="s">
        <v>22</v>
      </c>
      <c r="C78" s="14"/>
      <c r="D78" s="114">
        <f>I72</f>
        <v>752014003.63000011</v>
      </c>
      <c r="E78" s="115"/>
      <c r="F78" s="115"/>
      <c r="G78" s="115"/>
      <c r="H78" s="116"/>
      <c r="I78" s="15">
        <f>J72</f>
        <v>729327644.93000007</v>
      </c>
      <c r="J78" s="15">
        <f>D78-I78</f>
        <v>22686358.700000048</v>
      </c>
    </row>
    <row r="79" spans="1:12" x14ac:dyDescent="0.25">
      <c r="A79" s="64" t="s">
        <v>62</v>
      </c>
      <c r="B79" s="13" t="s">
        <v>63</v>
      </c>
      <c r="C79" s="14"/>
      <c r="D79" s="117"/>
      <c r="E79" s="118"/>
      <c r="F79" s="118"/>
      <c r="G79" s="118"/>
      <c r="H79" s="119"/>
      <c r="I79" s="14"/>
      <c r="J79" s="14"/>
    </row>
    <row r="80" spans="1:12" x14ac:dyDescent="0.25">
      <c r="A80" s="64" t="s">
        <v>64</v>
      </c>
      <c r="B80" s="13" t="s">
        <v>65</v>
      </c>
      <c r="C80" s="16"/>
      <c r="D80" s="125"/>
      <c r="E80" s="126"/>
      <c r="F80" s="126"/>
      <c r="G80" s="126"/>
      <c r="H80" s="127"/>
      <c r="I80" s="17"/>
      <c r="J80" s="17"/>
    </row>
    <row r="81" spans="1:10" x14ac:dyDescent="0.25">
      <c r="A81" s="64" t="s">
        <v>66</v>
      </c>
      <c r="B81" s="13" t="s">
        <v>67</v>
      </c>
      <c r="C81" s="16"/>
      <c r="D81" s="98"/>
      <c r="E81" s="99"/>
      <c r="F81" s="99"/>
      <c r="G81" s="99"/>
      <c r="H81" s="100"/>
      <c r="I81" s="18"/>
      <c r="J81" s="18"/>
    </row>
    <row r="82" spans="1:10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5"/>
      <c r="B83" s="25"/>
      <c r="C83" s="25"/>
      <c r="D83" s="25"/>
      <c r="E83" s="25"/>
      <c r="F83" s="25"/>
      <c r="G83" s="25"/>
      <c r="H83" s="25"/>
      <c r="I83" s="25"/>
      <c r="J83" s="25"/>
    </row>
    <row r="84" spans="1:10" x14ac:dyDescent="0.25">
      <c r="A84" s="5"/>
      <c r="B84" s="25"/>
      <c r="C84" s="25"/>
      <c r="D84" s="25"/>
      <c r="E84" s="25"/>
      <c r="F84" s="25"/>
      <c r="G84" s="25"/>
      <c r="H84" s="25"/>
      <c r="I84" s="25"/>
      <c r="J84" s="25"/>
    </row>
    <row r="85" spans="1:10" x14ac:dyDescent="0.25">
      <c r="A85" s="101" t="s">
        <v>68</v>
      </c>
      <c r="B85" s="101"/>
      <c r="C85" s="101"/>
      <c r="D85" s="101"/>
      <c r="E85" s="101"/>
      <c r="F85" s="102"/>
      <c r="G85" s="102"/>
      <c r="H85" s="102"/>
      <c r="I85" s="19" t="s">
        <v>69</v>
      </c>
      <c r="J85" s="1"/>
    </row>
    <row r="86" spans="1:10" x14ac:dyDescent="0.25">
      <c r="A86" s="20"/>
      <c r="B86" s="20"/>
      <c r="C86" s="20"/>
      <c r="D86" s="20"/>
      <c r="E86" s="20"/>
      <c r="F86" s="20"/>
      <c r="G86" s="20"/>
      <c r="H86" s="21"/>
      <c r="I86" s="124"/>
      <c r="J86" s="120"/>
    </row>
    <row r="87" spans="1:10" x14ac:dyDescent="0.25">
      <c r="A87" s="20"/>
      <c r="B87" s="20"/>
      <c r="C87" s="20"/>
      <c r="D87" s="20"/>
      <c r="E87" s="20"/>
      <c r="F87" s="20"/>
      <c r="G87" s="20"/>
      <c r="H87" s="21"/>
      <c r="I87" s="1"/>
      <c r="J87" s="1"/>
    </row>
    <row r="88" spans="1:10" x14ac:dyDescent="0.25">
      <c r="A88" s="101" t="s">
        <v>94</v>
      </c>
      <c r="B88" s="101"/>
      <c r="C88" s="101"/>
      <c r="D88" s="101"/>
      <c r="E88" s="101"/>
      <c r="F88" s="102"/>
      <c r="G88" s="102"/>
      <c r="H88" s="102"/>
      <c r="I88" s="128" t="s">
        <v>95</v>
      </c>
      <c r="J88" s="128"/>
    </row>
    <row r="89" spans="1:10" x14ac:dyDescent="0.25">
      <c r="A89" s="22"/>
      <c r="B89" s="23"/>
      <c r="C89" s="23"/>
      <c r="D89" s="23"/>
      <c r="E89" s="23"/>
      <c r="F89" s="23"/>
      <c r="G89" s="23"/>
      <c r="H89" s="1"/>
      <c r="I89" s="1"/>
      <c r="J89" s="1"/>
    </row>
    <row r="90" spans="1:10" x14ac:dyDescent="0.25">
      <c r="A90" s="120"/>
      <c r="B90" s="120"/>
      <c r="C90" s="120"/>
      <c r="D90" s="120"/>
      <c r="E90" s="120"/>
      <c r="F90" s="1"/>
      <c r="G90" s="1"/>
      <c r="H90" s="1"/>
      <c r="I90" s="1"/>
      <c r="J90" s="1"/>
    </row>
    <row r="91" spans="1:10" x14ac:dyDescent="0.25">
      <c r="A91" s="120"/>
      <c r="B91" s="120"/>
      <c r="C91" s="120"/>
      <c r="D91" s="120"/>
      <c r="E91" s="120"/>
      <c r="F91" s="1"/>
      <c r="G91" s="1"/>
      <c r="H91" s="1"/>
      <c r="I91" s="120"/>
      <c r="J91" s="120"/>
    </row>
  </sheetData>
  <mergeCells count="31">
    <mergeCell ref="A1:H4"/>
    <mergeCell ref="G5:H5"/>
    <mergeCell ref="B6:E6"/>
    <mergeCell ref="A8:I8"/>
    <mergeCell ref="A13:A16"/>
    <mergeCell ref="A90:E91"/>
    <mergeCell ref="H13:H16"/>
    <mergeCell ref="I86:J86"/>
    <mergeCell ref="A88:E88"/>
    <mergeCell ref="F88:H88"/>
    <mergeCell ref="B15:B16"/>
    <mergeCell ref="C15:C16"/>
    <mergeCell ref="D15:D16"/>
    <mergeCell ref="I91:J91"/>
    <mergeCell ref="D80:H80"/>
    <mergeCell ref="F15:F16"/>
    <mergeCell ref="I88:J88"/>
    <mergeCell ref="J13:J16"/>
    <mergeCell ref="B13:G14"/>
    <mergeCell ref="G15:G16"/>
    <mergeCell ref="A27:J27"/>
    <mergeCell ref="A63:J63"/>
    <mergeCell ref="D81:H81"/>
    <mergeCell ref="A85:E85"/>
    <mergeCell ref="F85:H85"/>
    <mergeCell ref="E15:E16"/>
    <mergeCell ref="I13:I16"/>
    <mergeCell ref="D76:H76"/>
    <mergeCell ref="D77:H77"/>
    <mergeCell ref="D78:H78"/>
    <mergeCell ref="D79:H79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2025-11-05T14:08:24Z</cp:lastPrinted>
  <dcterms:created xsi:type="dcterms:W3CDTF">2024-07-08T07:37:36Z</dcterms:created>
  <dcterms:modified xsi:type="dcterms:W3CDTF">2025-11-06T06:46:46Z</dcterms:modified>
</cp:coreProperties>
</file>